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минфин" sheetId="1" r:id="rId1"/>
  </sheets>
  <definedNames/>
  <calcPr fullCalcOnLoad="1"/>
</workbook>
</file>

<file path=xl/sharedStrings.xml><?xml version="1.0" encoding="utf-8"?>
<sst xmlns="http://schemas.openxmlformats.org/spreadsheetml/2006/main" count="117" uniqueCount="108">
  <si>
    <t>Поправки в бюджет</t>
  </si>
  <si>
    <t>Уточненное назначение с поправками</t>
  </si>
  <si>
    <t>НАИМЕНОВАНИЕ</t>
  </si>
  <si>
    <t>Собственные доходы - всего</t>
  </si>
  <si>
    <t>из них</t>
  </si>
  <si>
    <t>Налог на доходы физических лиц</t>
  </si>
  <si>
    <t>Налоги на совокупный доход</t>
  </si>
  <si>
    <t>Налоги на имущество, всего, в том числе</t>
  </si>
  <si>
    <t xml:space="preserve"> налог на имущество физических лиц</t>
  </si>
  <si>
    <t xml:space="preserve"> земельный налог  всего</t>
  </si>
  <si>
    <t>Госпошлина</t>
  </si>
  <si>
    <t>Земельный налог (по обязательствам, возникшим до 1 января 2006г)</t>
  </si>
  <si>
    <t>Доходы от использования имущества, находящегося в госуд. и муниц. собственности из них</t>
  </si>
  <si>
    <t>доходы , получаемые в виде арендной платы за земельные участки до разграничения</t>
  </si>
  <si>
    <t>Доходы от реализации имущества</t>
  </si>
  <si>
    <t>Плата за увеличение площади земельных участков ( 904 1140631313 0000 430 )</t>
  </si>
  <si>
    <t>Прочие неналоговые доходы</t>
  </si>
  <si>
    <t xml:space="preserve">Безвозмездные поступления </t>
  </si>
  <si>
    <t>Дотации</t>
  </si>
  <si>
    <t>Субсидии</t>
  </si>
  <si>
    <t>Субвенции</t>
  </si>
  <si>
    <t>Прочие межбюджетные трансферты</t>
  </si>
  <si>
    <t>Итого доходов</t>
  </si>
  <si>
    <t>РАСХОДЫ</t>
  </si>
  <si>
    <t>поправки к бюджету</t>
  </si>
  <si>
    <t>0100</t>
  </si>
  <si>
    <t>Общегосударств вопросы</t>
  </si>
  <si>
    <t>0104</t>
  </si>
  <si>
    <t>Функц высших органов испол власти</t>
  </si>
  <si>
    <t>0111</t>
  </si>
  <si>
    <t>Резервные фонды</t>
  </si>
  <si>
    <t>0113</t>
  </si>
  <si>
    <t>Другие общегос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</si>
  <si>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</si>
  <si>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</si>
  <si>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</si>
  <si>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</si>
  <si>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</si>
  <si>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 безопасность и правоох деятельность</t>
  </si>
  <si>
    <t>Предупр. и ликвид. Послед ЧС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</si>
  <si>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</si>
  <si>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</si>
  <si>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</si>
  <si>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</si>
  <si>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</si>
  <si>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</si>
  <si>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0500</t>
  </si>
  <si>
    <t>Жил.-коммун.хоз-во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</si>
  <si>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</si>
  <si>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</si>
  <si>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</si>
  <si>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</si>
  <si>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</si>
  <si>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</si>
  <si>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</si>
  <si>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</si>
  <si>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0800</t>
  </si>
  <si>
    <t xml:space="preserve">Культура, кинемат 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</si>
  <si>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</si>
  <si>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</si>
  <si>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</si>
  <si>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</si>
  <si>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</si>
  <si>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</si>
  <si>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</si>
  <si>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 xml:space="preserve">дефицит </t>
  </si>
  <si>
    <t xml:space="preserve"> </t>
  </si>
  <si>
    <t>1100</t>
  </si>
  <si>
    <t>Физическая культура и спорт</t>
  </si>
  <si>
    <t>1101</t>
  </si>
  <si>
    <t xml:space="preserve">Физическая культура </t>
  </si>
  <si>
    <t>Сбор, удаление отходов и очистка сточных вод</t>
  </si>
  <si>
    <t>0412</t>
  </si>
  <si>
    <t>Другие вопросы в области национальной экономики</t>
  </si>
  <si>
    <t>1102</t>
  </si>
  <si>
    <t>Массовый спорт</t>
  </si>
  <si>
    <t>БЮДЖЕТ  НА 2023 ГОД</t>
  </si>
  <si>
    <t xml:space="preserve"> бюджет 2023 года</t>
  </si>
  <si>
    <t>0602</t>
  </si>
  <si>
    <t xml:space="preserve"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   1 12 04 051 10
</t>
  </si>
  <si>
    <t>Единный сельскохозяйственный налог</t>
  </si>
  <si>
    <t>Иные межбюджетные трансферты</t>
  </si>
  <si>
    <t>Первоначальный бюджет на 2022 год</t>
  </si>
  <si>
    <t>уточненный бюджет 2022 года</t>
  </si>
  <si>
    <t>БЮДЖЕТ 2022 ГОД</t>
  </si>
  <si>
    <t>БЮДЖЕТ  НА 2024 ГОД</t>
  </si>
  <si>
    <t xml:space="preserve"> бюджет 2024 года</t>
  </si>
  <si>
    <t>Проект внесения изменений  в бюджет   "Городского поселения Красногорский Звениговского муниципального района Республики Марий Эл" на 2022 год и плановый период на 2023 и 2024 годов"</t>
  </si>
  <si>
    <t>Первоначальный бюджет    2022</t>
  </si>
  <si>
    <t>Уточненный бюджет на 2022год</t>
  </si>
  <si>
    <t>Поправки в бюджет 2023</t>
  </si>
  <si>
    <t>Уточненное назначение  2023 года  с поправками</t>
  </si>
  <si>
    <t>Поправки в бюджет 2024 г</t>
  </si>
  <si>
    <t>Уточненное назначение 2024 года с поправками</t>
  </si>
  <si>
    <t xml:space="preserve"> земельный налог с организаций (033 )</t>
  </si>
  <si>
    <t xml:space="preserve"> земельный налог  физ.лиц ( 043)</t>
  </si>
  <si>
    <t>доходы , получаемые в виде арендной платы за земельные участки  в собственности поселений</t>
  </si>
  <si>
    <t>аренда имущества в оперативном управлении ( 1 11 05 035)</t>
  </si>
  <si>
    <t>аренда имущества казны ( 1 11 05 075)</t>
  </si>
  <si>
    <t>Прочие доходы от использования имущества ( 1 11 09 045)</t>
  </si>
  <si>
    <t>Доходы от оказания платных услуг и компенсации затрат государства ( 1 13 01 995 )</t>
  </si>
  <si>
    <t>Доходы от продажи земельных участков  до разграничения ( 1 14 06 013)</t>
  </si>
  <si>
    <t>Доходы от продажи земельных участков  после разграничения  91 14 06 025 )</t>
  </si>
  <si>
    <t>Прочие безвозмездные поступления (пожертвования )</t>
  </si>
  <si>
    <t>182 1 01 02010 01 1000 110</t>
  </si>
  <si>
    <t>183 1 01 02030 01 1000 110</t>
  </si>
  <si>
    <t>182 1 01 02080 01 1000 110</t>
  </si>
  <si>
    <t xml:space="preserve"> от     декабря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</si>
</sst>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(* #,##0.0_);_(* \(#,##0.0\);_(* \-??_);_(@_)"/>
    <numFmt numFmtId="168" formatCode="_-* #,##0.0\ _₽_-;\-* #,##0.0\ _₽_-;_-* \-?\ _₽_-;_-@_-"/>
    <numFmt numFmtId="169" formatCode="#,##0.0"/>
    <numFmt numFmtId="170" formatCode="0.0"/>
    <numFmt numFmtId="171" formatCode="_-* #,##0.00_р_._-;\-* #,##0.00_р_._-;_-* \-??_р_._-;_-@_-"/>
    <numFmt numFmtId="172" formatCode="_-* #,##0.0\ _₽_-;\-* #,##0.0\ _₽_-;_-* &quot;-&quot;?\ _₽_-;_-@_-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_-* #,##0.0_р_._-;\-* #,##0.0_р_._-;_-* \-??_р_._-;_-@_-"/>
  </numFmts>
  <fonts count="46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0"/>
    </font>
    <font>
      <sz val="14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0" fillId="0" borderId="13" xfId="0" applyBorder="1" applyAlignment="1">
      <alignment horizontal="center" vertical="center"/>
    </xf>
    <xf numFmtId="167" fontId="1" fillId="0" borderId="11" xfId="58" applyNumberFormat="1" applyFont="1" applyFill="1" applyBorder="1" applyAlignment="1" applyProtection="1">
      <alignment horizontal="center" vertical="center"/>
      <protection/>
    </xf>
    <xf numFmtId="167" fontId="1" fillId="0" borderId="18" xfId="58" applyNumberFormat="1" applyFont="1" applyFill="1" applyBorder="1" applyAlignment="1" applyProtection="1">
      <alignment horizontal="center" vertical="center"/>
      <protection/>
    </xf>
    <xf numFmtId="167" fontId="1" fillId="0" borderId="13" xfId="58" applyNumberFormat="1" applyFont="1" applyFill="1" applyBorder="1" applyAlignment="1" applyProtection="1">
      <alignment horizontal="center" vertical="center"/>
      <protection/>
    </xf>
    <xf numFmtId="2" fontId="2" fillId="0" borderId="11" xfId="58" applyNumberFormat="1" applyFont="1" applyFill="1" applyBorder="1" applyAlignment="1" applyProtection="1">
      <alignment horizontal="center" vertical="center"/>
      <protection/>
    </xf>
    <xf numFmtId="2" fontId="2" fillId="0" borderId="18" xfId="58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Border="1" applyAlignment="1">
      <alignment horizontal="center" vertical="center"/>
    </xf>
    <xf numFmtId="2" fontId="2" fillId="0" borderId="13" xfId="58" applyNumberFormat="1" applyFont="1" applyFill="1" applyBorder="1" applyAlignment="1" applyProtection="1">
      <alignment horizontal="center" vertical="center"/>
      <protection/>
    </xf>
    <xf numFmtId="2" fontId="1" fillId="0" borderId="11" xfId="58" applyNumberFormat="1" applyFont="1" applyFill="1" applyBorder="1" applyAlignment="1" applyProtection="1">
      <alignment horizontal="center" vertical="center"/>
      <protection/>
    </xf>
    <xf numFmtId="2" fontId="1" fillId="0" borderId="18" xfId="58" applyNumberFormat="1" applyFont="1" applyFill="1" applyBorder="1" applyAlignment="1" applyProtection="1">
      <alignment horizontal="center" vertical="center"/>
      <protection/>
    </xf>
    <xf numFmtId="2" fontId="1" fillId="0" borderId="13" xfId="58" applyNumberFormat="1" applyFont="1" applyFill="1" applyBorder="1" applyAlignment="1" applyProtection="1">
      <alignment horizontal="center" vertical="center"/>
      <protection/>
    </xf>
    <xf numFmtId="2" fontId="1" fillId="0" borderId="11" xfId="58" applyNumberFormat="1" applyFont="1" applyFill="1" applyBorder="1" applyAlignment="1" applyProtection="1">
      <alignment horizontal="center" vertical="center"/>
      <protection/>
    </xf>
    <xf numFmtId="2" fontId="1" fillId="0" borderId="18" xfId="58" applyNumberFormat="1" applyFont="1" applyFill="1" applyBorder="1" applyAlignment="1" applyProtection="1">
      <alignment horizontal="center" vertical="center"/>
      <protection/>
    </xf>
    <xf numFmtId="2" fontId="1" fillId="0" borderId="13" xfId="58" applyNumberFormat="1" applyFont="1" applyFill="1" applyBorder="1" applyAlignment="1" applyProtection="1">
      <alignment horizontal="center" vertical="center"/>
      <protection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2" fontId="4" fillId="0" borderId="18" xfId="58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2" fontId="1" fillId="0" borderId="11" xfId="58" applyNumberFormat="1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 vertical="top" wrapText="1"/>
    </xf>
    <xf numFmtId="170" fontId="2" fillId="0" borderId="11" xfId="58" applyNumberFormat="1" applyFont="1" applyFill="1" applyBorder="1" applyAlignment="1" applyProtection="1">
      <alignment horizontal="center" vertical="center"/>
      <protection/>
    </xf>
    <xf numFmtId="170" fontId="1" fillId="0" borderId="18" xfId="58" applyNumberFormat="1" applyFont="1" applyFill="1" applyBorder="1" applyAlignment="1" applyProtection="1">
      <alignment horizontal="center" vertical="center"/>
      <protection/>
    </xf>
    <xf numFmtId="170" fontId="2" fillId="0" borderId="18" xfId="0" applyNumberFormat="1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6.00390625" style="0" customWidth="1"/>
    <col min="2" max="2" width="45.28125" style="0" customWidth="1"/>
    <col min="3" max="3" width="14.421875" style="0" customWidth="1"/>
    <col min="4" max="4" width="14.7109375" style="0" customWidth="1"/>
    <col min="5" max="5" width="11.421875" style="0" customWidth="1"/>
    <col min="6" max="6" width="13.140625" style="0" customWidth="1"/>
    <col min="7" max="7" width="11.28125" style="0" customWidth="1"/>
    <col min="8" max="8" width="10.8515625" style="0" customWidth="1"/>
    <col min="9" max="9" width="13.28125" style="0" customWidth="1"/>
    <col min="10" max="10" width="11.7109375" style="0" customWidth="1"/>
    <col min="11" max="11" width="12.57421875" style="0" customWidth="1"/>
    <col min="12" max="12" width="13.421875" style="0" customWidth="1"/>
  </cols>
  <sheetData>
    <row r="1" spans="1:6" ht="12.75">
      <c r="A1" s="1"/>
      <c r="B1" s="87"/>
      <c r="C1" s="87"/>
      <c r="D1" s="87"/>
      <c r="E1" s="87"/>
      <c r="F1" s="87"/>
    </row>
    <row r="2" spans="1:6" ht="18">
      <c r="A2" s="88" t="s">
        <v>66</v>
      </c>
      <c r="B2" s="88"/>
      <c r="C2" s="88"/>
      <c r="D2" s="88"/>
      <c r="E2" s="88"/>
      <c r="F2" s="88"/>
    </row>
    <row r="3" spans="1:12" ht="46.5" customHeight="1">
      <c r="A3" s="2"/>
      <c r="B3" s="93" t="s">
        <v>87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24.75" customHeight="1">
      <c r="A4" s="3"/>
      <c r="B4" s="94" t="s">
        <v>107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27.75" customHeight="1">
      <c r="A5" s="89"/>
      <c r="B5" s="91" t="s">
        <v>2</v>
      </c>
      <c r="C5" s="84" t="s">
        <v>84</v>
      </c>
      <c r="D5" s="85"/>
      <c r="E5" s="85"/>
      <c r="F5" s="86"/>
      <c r="G5" s="83" t="s">
        <v>76</v>
      </c>
      <c r="H5" s="83"/>
      <c r="I5" s="83"/>
      <c r="J5" s="83" t="s">
        <v>85</v>
      </c>
      <c r="K5" s="83"/>
      <c r="L5" s="83"/>
    </row>
    <row r="6" spans="1:12" ht="54" customHeight="1">
      <c r="A6" s="90"/>
      <c r="B6" s="92"/>
      <c r="C6" s="23" t="s">
        <v>82</v>
      </c>
      <c r="D6" s="23" t="s">
        <v>83</v>
      </c>
      <c r="E6" s="24" t="s">
        <v>0</v>
      </c>
      <c r="F6" s="27" t="s">
        <v>1</v>
      </c>
      <c r="G6" s="28" t="s">
        <v>77</v>
      </c>
      <c r="H6" s="29" t="s">
        <v>0</v>
      </c>
      <c r="I6" s="29" t="s">
        <v>1</v>
      </c>
      <c r="J6" s="31" t="s">
        <v>86</v>
      </c>
      <c r="K6" s="29" t="s">
        <v>0</v>
      </c>
      <c r="L6" s="29" t="s">
        <v>1</v>
      </c>
    </row>
    <row r="7" spans="1:12" ht="15.75">
      <c r="A7" s="4"/>
      <c r="B7" s="5" t="s">
        <v>3</v>
      </c>
      <c r="C7" s="37">
        <f aca="true" t="shared" si="0" ref="C7:L7">C9+C13+C15+C22+C28+C30+C32+C33+C34+C20+C29</f>
        <v>18417.6</v>
      </c>
      <c r="D7" s="37">
        <f>D9+D13+D15+D22+D28+D30+D32+D33+D34+D20+D29+D31</f>
        <v>20417.6</v>
      </c>
      <c r="E7" s="37">
        <f>E9+E13+E15+E22+E28+E30+E32+E33+E34+E20+E29+E31</f>
        <v>0</v>
      </c>
      <c r="F7" s="37">
        <f>F9+F13+F15+F22+F28+F30+F32+F33+F34+F20+F29+F31</f>
        <v>20417.6</v>
      </c>
      <c r="G7" s="37">
        <f t="shared" si="0"/>
        <v>19154</v>
      </c>
      <c r="H7" s="37">
        <f t="shared" si="0"/>
        <v>0</v>
      </c>
      <c r="I7" s="37">
        <f t="shared" si="0"/>
        <v>19154</v>
      </c>
      <c r="J7" s="37">
        <f t="shared" si="0"/>
        <v>20474.3</v>
      </c>
      <c r="K7" s="37">
        <f t="shared" si="0"/>
        <v>0</v>
      </c>
      <c r="L7" s="37">
        <f t="shared" si="0"/>
        <v>20474.3</v>
      </c>
    </row>
    <row r="8" spans="1:12" ht="12.75">
      <c r="A8" s="4"/>
      <c r="B8" s="6" t="s">
        <v>4</v>
      </c>
      <c r="C8" s="37"/>
      <c r="D8" s="37"/>
      <c r="E8" s="37"/>
      <c r="F8" s="38"/>
      <c r="G8" s="37"/>
      <c r="H8" s="39"/>
      <c r="I8" s="38"/>
      <c r="J8" s="38"/>
      <c r="K8" s="39"/>
      <c r="L8" s="40"/>
    </row>
    <row r="9" spans="1:12" ht="14.25" customHeight="1">
      <c r="A9" s="4"/>
      <c r="B9" s="7" t="s">
        <v>5</v>
      </c>
      <c r="C9" s="41">
        <v>14291</v>
      </c>
      <c r="D9" s="41">
        <f>C9</f>
        <v>14291</v>
      </c>
      <c r="E9" s="41"/>
      <c r="F9" s="42">
        <f>C9+E9</f>
        <v>14291</v>
      </c>
      <c r="G9" s="41">
        <v>14676</v>
      </c>
      <c r="H9" s="39"/>
      <c r="I9" s="42">
        <f>G9+H9</f>
        <v>14676</v>
      </c>
      <c r="J9" s="42">
        <v>15806</v>
      </c>
      <c r="K9" s="39"/>
      <c r="L9" s="43">
        <f>J9+K9</f>
        <v>15806</v>
      </c>
    </row>
    <row r="10" spans="1:12" ht="14.25" customHeight="1">
      <c r="A10" s="4"/>
      <c r="B10" s="76" t="s">
        <v>104</v>
      </c>
      <c r="C10" s="41">
        <v>14291</v>
      </c>
      <c r="D10" s="41">
        <v>13016</v>
      </c>
      <c r="E10" s="41"/>
      <c r="F10" s="42">
        <f>D10+E10</f>
        <v>13016</v>
      </c>
      <c r="G10" s="41"/>
      <c r="H10" s="39"/>
      <c r="I10" s="42"/>
      <c r="J10" s="42"/>
      <c r="K10" s="39"/>
      <c r="L10" s="43"/>
    </row>
    <row r="11" spans="1:12" ht="14.25" customHeight="1">
      <c r="A11" s="4"/>
      <c r="B11" s="76" t="s">
        <v>105</v>
      </c>
      <c r="C11" s="41">
        <v>0</v>
      </c>
      <c r="D11" s="41">
        <v>75</v>
      </c>
      <c r="E11" s="41"/>
      <c r="F11" s="42">
        <f>D11+E11</f>
        <v>75</v>
      </c>
      <c r="G11" s="41"/>
      <c r="H11" s="39"/>
      <c r="I11" s="42"/>
      <c r="J11" s="42"/>
      <c r="K11" s="39"/>
      <c r="L11" s="43"/>
    </row>
    <row r="12" spans="1:12" ht="14.25" customHeight="1">
      <c r="A12" s="4"/>
      <c r="B12" s="76" t="s">
        <v>106</v>
      </c>
      <c r="C12" s="41">
        <v>0</v>
      </c>
      <c r="D12" s="41">
        <v>1200</v>
      </c>
      <c r="E12" s="41"/>
      <c r="F12" s="42">
        <f>D12+E12</f>
        <v>1200</v>
      </c>
      <c r="G12" s="41"/>
      <c r="H12" s="39"/>
      <c r="I12" s="42"/>
      <c r="J12" s="42"/>
      <c r="K12" s="39"/>
      <c r="L12" s="43"/>
    </row>
    <row r="13" spans="1:12" ht="23.25" customHeight="1">
      <c r="A13" s="4"/>
      <c r="B13" s="8" t="s">
        <v>6</v>
      </c>
      <c r="C13" s="44">
        <f>C14</f>
        <v>3</v>
      </c>
      <c r="D13" s="44">
        <f>D14</f>
        <v>30</v>
      </c>
      <c r="E13" s="44">
        <f>E14</f>
        <v>0</v>
      </c>
      <c r="F13" s="42">
        <f>F14</f>
        <v>30</v>
      </c>
      <c r="G13" s="44">
        <f>G14</f>
        <v>3</v>
      </c>
      <c r="H13" s="39"/>
      <c r="I13" s="45">
        <f>I14</f>
        <v>3</v>
      </c>
      <c r="J13" s="45">
        <f>J14</f>
        <v>3</v>
      </c>
      <c r="K13" s="39"/>
      <c r="L13" s="46">
        <f>L14</f>
        <v>3</v>
      </c>
    </row>
    <row r="14" spans="1:12" ht="19.5" customHeight="1">
      <c r="A14" s="4"/>
      <c r="B14" s="7" t="s">
        <v>80</v>
      </c>
      <c r="C14" s="47">
        <v>3</v>
      </c>
      <c r="D14" s="47">
        <v>30</v>
      </c>
      <c r="E14" s="47"/>
      <c r="F14" s="42">
        <f>D14+E14</f>
        <v>30</v>
      </c>
      <c r="G14" s="47">
        <v>3</v>
      </c>
      <c r="H14" s="39"/>
      <c r="I14" s="42">
        <f>G14+H14</f>
        <v>3</v>
      </c>
      <c r="J14" s="48">
        <v>3</v>
      </c>
      <c r="K14" s="39"/>
      <c r="L14" s="43">
        <f>J14+K14</f>
        <v>3</v>
      </c>
    </row>
    <row r="15" spans="1:12" ht="15.75">
      <c r="A15" s="4"/>
      <c r="B15" s="8" t="s">
        <v>7</v>
      </c>
      <c r="C15" s="47">
        <f>C16+C17</f>
        <v>2201</v>
      </c>
      <c r="D15" s="47">
        <f>D16+D17</f>
        <v>2451</v>
      </c>
      <c r="E15" s="47">
        <f>E16+E17</f>
        <v>-241</v>
      </c>
      <c r="F15" s="42">
        <f>F16+F17</f>
        <v>2210</v>
      </c>
      <c r="G15" s="47">
        <f>G16+G17</f>
        <v>2361</v>
      </c>
      <c r="H15" s="39"/>
      <c r="I15" s="48">
        <f>I16+I17</f>
        <v>2361</v>
      </c>
      <c r="J15" s="48">
        <f>J16+J17</f>
        <v>2479</v>
      </c>
      <c r="K15" s="39"/>
      <c r="L15" s="49">
        <f>L16+L17</f>
        <v>2479</v>
      </c>
    </row>
    <row r="16" spans="1:12" ht="15.75">
      <c r="A16" s="4"/>
      <c r="B16" s="7" t="s">
        <v>8</v>
      </c>
      <c r="C16" s="47">
        <v>1244</v>
      </c>
      <c r="D16" s="47">
        <f>C16</f>
        <v>1244</v>
      </c>
      <c r="E16" s="47"/>
      <c r="F16" s="42">
        <f>D16+E16</f>
        <v>1244</v>
      </c>
      <c r="G16" s="47">
        <v>1306</v>
      </c>
      <c r="H16" s="39"/>
      <c r="I16" s="42">
        <f>G16+H16</f>
        <v>1306</v>
      </c>
      <c r="J16" s="48">
        <v>1371</v>
      </c>
      <c r="K16" s="39"/>
      <c r="L16" s="43">
        <f>J16+K16</f>
        <v>1371</v>
      </c>
    </row>
    <row r="17" spans="1:12" ht="14.25" customHeight="1">
      <c r="A17" s="4"/>
      <c r="B17" s="75" t="s">
        <v>9</v>
      </c>
      <c r="C17" s="47">
        <f>C18+C19</f>
        <v>957</v>
      </c>
      <c r="D17" s="47">
        <f>D18+D19</f>
        <v>1207</v>
      </c>
      <c r="E17" s="47">
        <f>E18+E19</f>
        <v>-241</v>
      </c>
      <c r="F17" s="47">
        <f>F18+F19</f>
        <v>966</v>
      </c>
      <c r="G17" s="47">
        <v>1055</v>
      </c>
      <c r="H17" s="39"/>
      <c r="I17" s="42">
        <f>G17+H17</f>
        <v>1055</v>
      </c>
      <c r="J17" s="48">
        <v>1108</v>
      </c>
      <c r="K17" s="39"/>
      <c r="L17" s="43">
        <f>J17+K17</f>
        <v>1108</v>
      </c>
    </row>
    <row r="18" spans="1:12" ht="19.5" customHeight="1">
      <c r="A18" s="4"/>
      <c r="B18" s="9" t="s">
        <v>94</v>
      </c>
      <c r="C18" s="47">
        <v>718</v>
      </c>
      <c r="D18" s="47">
        <v>968</v>
      </c>
      <c r="E18" s="47">
        <v>-241</v>
      </c>
      <c r="F18" s="42">
        <f>D18+E18</f>
        <v>727</v>
      </c>
      <c r="G18" s="47"/>
      <c r="H18" s="39"/>
      <c r="I18" s="48"/>
      <c r="J18" s="48"/>
      <c r="K18" s="39"/>
      <c r="L18" s="49"/>
    </row>
    <row r="19" spans="1:12" ht="20.25" customHeight="1">
      <c r="A19" s="4"/>
      <c r="B19" s="9" t="s">
        <v>95</v>
      </c>
      <c r="C19" s="47">
        <v>239</v>
      </c>
      <c r="D19" s="47">
        <f>C19</f>
        <v>239</v>
      </c>
      <c r="E19" s="47"/>
      <c r="F19" s="42">
        <f>D19+E19</f>
        <v>239</v>
      </c>
      <c r="G19" s="47"/>
      <c r="H19" s="39"/>
      <c r="I19" s="48"/>
      <c r="J19" s="48"/>
      <c r="K19" s="39"/>
      <c r="L19" s="49"/>
    </row>
    <row r="20" spans="1:12" ht="17.25" customHeight="1">
      <c r="A20" s="4"/>
      <c r="B20" s="7" t="s">
        <v>10</v>
      </c>
      <c r="C20" s="47"/>
      <c r="D20" s="47"/>
      <c r="E20" s="47"/>
      <c r="F20" s="42">
        <f>D20+E20</f>
        <v>0</v>
      </c>
      <c r="G20" s="47"/>
      <c r="H20" s="39"/>
      <c r="I20" s="42">
        <f>G20+H20</f>
        <v>0</v>
      </c>
      <c r="J20" s="48"/>
      <c r="K20" s="39"/>
      <c r="L20" s="43">
        <f>J20+K20</f>
        <v>0</v>
      </c>
    </row>
    <row r="21" spans="1:12" ht="46.5" customHeight="1" hidden="1">
      <c r="A21" s="4"/>
      <c r="B21" s="10" t="s">
        <v>11</v>
      </c>
      <c r="C21" s="47"/>
      <c r="D21" s="47"/>
      <c r="E21" s="47"/>
      <c r="F21" s="42">
        <f>D21+E21</f>
        <v>0</v>
      </c>
      <c r="G21" s="47"/>
      <c r="H21" s="39"/>
      <c r="I21" s="48"/>
      <c r="J21" s="48"/>
      <c r="K21" s="39"/>
      <c r="L21" s="49"/>
    </row>
    <row r="22" spans="1:12" ht="47.25">
      <c r="A22" s="4"/>
      <c r="B22" s="11" t="s">
        <v>12</v>
      </c>
      <c r="C22" s="41">
        <f>C23+C24+C25+C26+C27</f>
        <v>1842.6</v>
      </c>
      <c r="D22" s="41">
        <f>D23+D24+D25+D26+D27</f>
        <v>1262.6</v>
      </c>
      <c r="E22" s="41">
        <f>E23+E24+E25+E26+E27</f>
        <v>0</v>
      </c>
      <c r="F22" s="41">
        <f>F23+F24+F25+F26+F27</f>
        <v>1262.6</v>
      </c>
      <c r="G22" s="41">
        <f>G23+G24+G25+G26+G27</f>
        <v>2034</v>
      </c>
      <c r="H22" s="39"/>
      <c r="I22" s="42">
        <f>I23+I24+I25+I26+I27</f>
        <v>2034</v>
      </c>
      <c r="J22" s="42">
        <f>J23+J24+J25+J26+J27</f>
        <v>2101.3</v>
      </c>
      <c r="K22" s="39"/>
      <c r="L22" s="43">
        <f>L23+L24+L25+L26+L27</f>
        <v>2101.3</v>
      </c>
    </row>
    <row r="23" spans="1:12" ht="34.5" customHeight="1">
      <c r="A23" s="4"/>
      <c r="B23" s="10" t="s">
        <v>13</v>
      </c>
      <c r="C23" s="41">
        <v>470</v>
      </c>
      <c r="D23" s="41">
        <v>520</v>
      </c>
      <c r="E23" s="41"/>
      <c r="F23" s="42">
        <f aca="true" t="shared" si="1" ref="F23:F33">D23+E23</f>
        <v>520</v>
      </c>
      <c r="G23" s="41">
        <v>480</v>
      </c>
      <c r="H23" s="39"/>
      <c r="I23" s="42">
        <f aca="true" t="shared" si="2" ref="I23:I32">G23+H23</f>
        <v>480</v>
      </c>
      <c r="J23" s="42">
        <v>500</v>
      </c>
      <c r="K23" s="39"/>
      <c r="L23" s="43">
        <f aca="true" t="shared" si="3" ref="L23:L32">J23+K23</f>
        <v>500</v>
      </c>
    </row>
    <row r="24" spans="1:12" ht="49.5" customHeight="1">
      <c r="A24" s="4"/>
      <c r="B24" s="10" t="s">
        <v>96</v>
      </c>
      <c r="C24" s="41">
        <v>450</v>
      </c>
      <c r="D24" s="41">
        <v>150</v>
      </c>
      <c r="E24" s="41"/>
      <c r="F24" s="42">
        <f t="shared" si="1"/>
        <v>150</v>
      </c>
      <c r="G24" s="41">
        <v>600</v>
      </c>
      <c r="H24" s="39"/>
      <c r="I24" s="42">
        <f t="shared" si="2"/>
        <v>600</v>
      </c>
      <c r="J24" s="42">
        <v>630</v>
      </c>
      <c r="K24" s="39"/>
      <c r="L24" s="43">
        <f t="shared" si="3"/>
        <v>630</v>
      </c>
    </row>
    <row r="25" spans="1:12" ht="31.5" hidden="1">
      <c r="A25" s="4"/>
      <c r="B25" s="10" t="s">
        <v>97</v>
      </c>
      <c r="C25" s="41"/>
      <c r="D25" s="41">
        <f>C25</f>
        <v>0</v>
      </c>
      <c r="E25" s="41"/>
      <c r="F25" s="42">
        <f t="shared" si="1"/>
        <v>0</v>
      </c>
      <c r="G25" s="41"/>
      <c r="H25" s="39"/>
      <c r="I25" s="42">
        <f t="shared" si="2"/>
        <v>0</v>
      </c>
      <c r="J25" s="42"/>
      <c r="K25" s="39"/>
      <c r="L25" s="43">
        <f t="shared" si="3"/>
        <v>0</v>
      </c>
    </row>
    <row r="26" spans="1:12" ht="21.75" customHeight="1">
      <c r="A26" s="4"/>
      <c r="B26" s="10" t="s">
        <v>98</v>
      </c>
      <c r="C26" s="41">
        <v>637</v>
      </c>
      <c r="D26" s="41">
        <v>357</v>
      </c>
      <c r="E26" s="41"/>
      <c r="F26" s="42">
        <f t="shared" si="1"/>
        <v>357</v>
      </c>
      <c r="G26" s="41">
        <v>645</v>
      </c>
      <c r="H26" s="39"/>
      <c r="I26" s="42">
        <f t="shared" si="2"/>
        <v>645</v>
      </c>
      <c r="J26" s="42">
        <v>650</v>
      </c>
      <c r="K26" s="39"/>
      <c r="L26" s="43">
        <f t="shared" si="3"/>
        <v>650</v>
      </c>
    </row>
    <row r="27" spans="1:12" ht="33.75" customHeight="1">
      <c r="A27" s="4"/>
      <c r="B27" s="10" t="s">
        <v>99</v>
      </c>
      <c r="C27" s="41">
        <v>285.6</v>
      </c>
      <c r="D27" s="41">
        <v>235.6</v>
      </c>
      <c r="E27" s="41"/>
      <c r="F27" s="42">
        <f t="shared" si="1"/>
        <v>235.6</v>
      </c>
      <c r="G27" s="41">
        <v>309</v>
      </c>
      <c r="H27" s="39"/>
      <c r="I27" s="42">
        <f t="shared" si="2"/>
        <v>309</v>
      </c>
      <c r="J27" s="42">
        <v>321.3</v>
      </c>
      <c r="K27" s="39"/>
      <c r="L27" s="43">
        <f t="shared" si="3"/>
        <v>321.3</v>
      </c>
    </row>
    <row r="28" spans="1:12" ht="105" hidden="1">
      <c r="A28" s="4"/>
      <c r="B28" s="12" t="s">
        <v>79</v>
      </c>
      <c r="C28" s="41"/>
      <c r="D28" s="41">
        <f>C28</f>
        <v>0</v>
      </c>
      <c r="E28" s="41"/>
      <c r="F28" s="42">
        <f t="shared" si="1"/>
        <v>0</v>
      </c>
      <c r="G28" s="41"/>
      <c r="H28" s="39"/>
      <c r="I28" s="42">
        <f t="shared" si="2"/>
        <v>0</v>
      </c>
      <c r="J28" s="42"/>
      <c r="K28" s="39"/>
      <c r="L28" s="43">
        <f t="shared" si="3"/>
        <v>0</v>
      </c>
    </row>
    <row r="29" spans="1:12" ht="33" customHeight="1">
      <c r="A29" s="4"/>
      <c r="B29" s="12" t="s">
        <v>100</v>
      </c>
      <c r="C29" s="41">
        <v>80</v>
      </c>
      <c r="D29" s="41">
        <v>30</v>
      </c>
      <c r="E29" s="41"/>
      <c r="F29" s="42">
        <f t="shared" si="1"/>
        <v>30</v>
      </c>
      <c r="G29" s="41">
        <v>80</v>
      </c>
      <c r="H29" s="39"/>
      <c r="I29" s="42">
        <f t="shared" si="2"/>
        <v>80</v>
      </c>
      <c r="J29" s="42">
        <v>85</v>
      </c>
      <c r="K29" s="39"/>
      <c r="L29" s="43">
        <f t="shared" si="3"/>
        <v>85</v>
      </c>
    </row>
    <row r="30" spans="1:12" ht="21.75" customHeight="1">
      <c r="A30" s="4"/>
      <c r="B30" s="13" t="s">
        <v>14</v>
      </c>
      <c r="C30" s="41"/>
      <c r="D30" s="41">
        <v>2043</v>
      </c>
      <c r="E30" s="41">
        <v>241</v>
      </c>
      <c r="F30" s="42">
        <f t="shared" si="1"/>
        <v>2284</v>
      </c>
      <c r="G30" s="41"/>
      <c r="H30" s="39"/>
      <c r="I30" s="42">
        <f t="shared" si="2"/>
        <v>0</v>
      </c>
      <c r="J30" s="42"/>
      <c r="K30" s="39"/>
      <c r="L30" s="43">
        <f t="shared" si="3"/>
        <v>0</v>
      </c>
    </row>
    <row r="31" spans="1:12" ht="33" customHeight="1">
      <c r="A31" s="4"/>
      <c r="B31" s="13" t="s">
        <v>101</v>
      </c>
      <c r="C31" s="41"/>
      <c r="D31" s="41">
        <v>188</v>
      </c>
      <c r="E31" s="41"/>
      <c r="F31" s="42">
        <f t="shared" si="1"/>
        <v>188</v>
      </c>
      <c r="G31" s="41"/>
      <c r="H31" s="39"/>
      <c r="I31" s="42"/>
      <c r="J31" s="42"/>
      <c r="K31" s="39"/>
      <c r="L31" s="43"/>
    </row>
    <row r="32" spans="1:12" ht="31.5">
      <c r="A32" s="4"/>
      <c r="B32" s="14" t="s">
        <v>102</v>
      </c>
      <c r="C32" s="41"/>
      <c r="D32" s="41">
        <v>70</v>
      </c>
      <c r="E32" s="50"/>
      <c r="F32" s="42">
        <f t="shared" si="1"/>
        <v>70</v>
      </c>
      <c r="G32" s="41"/>
      <c r="H32" s="39"/>
      <c r="I32" s="42">
        <f t="shared" si="2"/>
        <v>0</v>
      </c>
      <c r="J32" s="42"/>
      <c r="K32" s="39"/>
      <c r="L32" s="43">
        <f t="shared" si="3"/>
        <v>0</v>
      </c>
    </row>
    <row r="33" spans="1:12" ht="31.5">
      <c r="A33" s="4"/>
      <c r="B33" s="14" t="s">
        <v>15</v>
      </c>
      <c r="C33" s="41"/>
      <c r="D33" s="41">
        <v>52</v>
      </c>
      <c r="E33" s="50"/>
      <c r="F33" s="42">
        <f t="shared" si="1"/>
        <v>52</v>
      </c>
      <c r="G33" s="41"/>
      <c r="H33" s="39"/>
      <c r="I33" s="42"/>
      <c r="J33" s="42"/>
      <c r="K33" s="39"/>
      <c r="L33" s="43"/>
    </row>
    <row r="34" spans="1:12" ht="15.75">
      <c r="A34" s="4"/>
      <c r="B34" s="14" t="s">
        <v>16</v>
      </c>
      <c r="C34" s="41"/>
      <c r="D34" s="41"/>
      <c r="E34" s="41"/>
      <c r="F34" s="42">
        <f>D34+E34</f>
        <v>0</v>
      </c>
      <c r="G34" s="41"/>
      <c r="H34" s="39"/>
      <c r="I34" s="42"/>
      <c r="J34" s="42"/>
      <c r="K34" s="39"/>
      <c r="L34" s="43"/>
    </row>
    <row r="35" spans="1:12" ht="15.75">
      <c r="A35" s="4"/>
      <c r="B35" s="14"/>
      <c r="C35" s="34"/>
      <c r="D35" s="34"/>
      <c r="E35" s="34"/>
      <c r="F35" s="42">
        <f>D35+E35</f>
        <v>0</v>
      </c>
      <c r="G35" s="34"/>
      <c r="H35" s="33"/>
      <c r="I35" s="35"/>
      <c r="J35" s="35"/>
      <c r="K35" s="33"/>
      <c r="L35" s="36"/>
    </row>
    <row r="36" spans="1:12" ht="18.75" customHeight="1">
      <c r="A36" s="4"/>
      <c r="B36" s="15" t="s">
        <v>17</v>
      </c>
      <c r="C36" s="37">
        <f>C37+C38+C39+C40+C41+C42</f>
        <v>8436</v>
      </c>
      <c r="D36" s="37">
        <f>D37+D38+D39+D40+D41+D42</f>
        <v>19050.600000000002</v>
      </c>
      <c r="E36" s="77">
        <f>E37+E38+E39+E40+E41+E42</f>
        <v>167.051</v>
      </c>
      <c r="F36" s="77">
        <f>F37+F38+F39+F40+F41+F42</f>
        <v>19217.651</v>
      </c>
      <c r="G36" s="37">
        <f>G37+G38+G39+G40+G42</f>
        <v>5293.1</v>
      </c>
      <c r="H36" s="37">
        <f>H37+H38+H39+H40+H42</f>
        <v>0</v>
      </c>
      <c r="I36" s="38">
        <f>I37+I38+I39+I40+I41+I42</f>
        <v>5293.1</v>
      </c>
      <c r="J36" s="38">
        <f>J37+J38+J39+J40+J42</f>
        <v>5751.5</v>
      </c>
      <c r="K36" s="37">
        <f>K37+K38+K39+K40+K42</f>
        <v>0</v>
      </c>
      <c r="L36" s="40">
        <f>L37+L38+L39+L40+L41+L42</f>
        <v>5751.5</v>
      </c>
    </row>
    <row r="37" spans="1:12" ht="19.5" customHeight="1">
      <c r="A37" s="4"/>
      <c r="B37" s="7" t="s">
        <v>18</v>
      </c>
      <c r="C37" s="51"/>
      <c r="D37" s="51"/>
      <c r="E37" s="51"/>
      <c r="F37" s="78">
        <f>C37+E37</f>
        <v>0</v>
      </c>
      <c r="G37" s="51"/>
      <c r="H37" s="39"/>
      <c r="I37" s="42">
        <f>G37+H37</f>
        <v>0</v>
      </c>
      <c r="J37" s="52"/>
      <c r="K37" s="39"/>
      <c r="L37" s="43">
        <f aca="true" t="shared" si="4" ref="L37:L42">J37+K37</f>
        <v>0</v>
      </c>
    </row>
    <row r="38" spans="1:12" ht="16.5" customHeight="1">
      <c r="A38" s="4"/>
      <c r="B38" s="7" t="s">
        <v>19</v>
      </c>
      <c r="C38" s="51">
        <v>6734.7</v>
      </c>
      <c r="D38" s="51">
        <v>14234.7</v>
      </c>
      <c r="E38" s="51"/>
      <c r="F38" s="78">
        <f>D38+E38</f>
        <v>14234.7</v>
      </c>
      <c r="G38" s="51">
        <v>3614.8</v>
      </c>
      <c r="H38" s="39"/>
      <c r="I38" s="42">
        <f>G38+H38</f>
        <v>3614.8</v>
      </c>
      <c r="J38" s="52">
        <v>4016.4</v>
      </c>
      <c r="K38" s="39"/>
      <c r="L38" s="43">
        <f t="shared" si="4"/>
        <v>4016.4</v>
      </c>
    </row>
    <row r="39" spans="1:12" ht="19.5" customHeight="1">
      <c r="A39" s="4"/>
      <c r="B39" s="7" t="s">
        <v>20</v>
      </c>
      <c r="C39" s="51">
        <v>456.2</v>
      </c>
      <c r="D39" s="51">
        <v>456.2</v>
      </c>
      <c r="E39" s="51"/>
      <c r="F39" s="78">
        <f>D39+E39</f>
        <v>456.2</v>
      </c>
      <c r="G39" s="51">
        <v>468</v>
      </c>
      <c r="H39" s="39"/>
      <c r="I39" s="42">
        <f>G39+H39</f>
        <v>468</v>
      </c>
      <c r="J39" s="52">
        <v>485.3</v>
      </c>
      <c r="K39" s="39"/>
      <c r="L39" s="43">
        <f t="shared" si="4"/>
        <v>485.3</v>
      </c>
    </row>
    <row r="40" spans="1:12" ht="20.25" customHeight="1">
      <c r="A40" s="4"/>
      <c r="B40" s="7" t="s">
        <v>21</v>
      </c>
      <c r="C40" s="53">
        <v>1206.6</v>
      </c>
      <c r="D40" s="53">
        <v>1206.6</v>
      </c>
      <c r="E40" s="53"/>
      <c r="F40" s="78">
        <f>D40+E40</f>
        <v>1206.6</v>
      </c>
      <c r="G40" s="53">
        <v>1210.3</v>
      </c>
      <c r="H40" s="39"/>
      <c r="I40" s="42">
        <f>G40+H40</f>
        <v>1210.3</v>
      </c>
      <c r="J40" s="54">
        <v>1249.8</v>
      </c>
      <c r="K40" s="39">
        <v>0</v>
      </c>
      <c r="L40" s="43">
        <f t="shared" si="4"/>
        <v>1249.8</v>
      </c>
    </row>
    <row r="41" spans="1:12" ht="21" customHeight="1">
      <c r="A41" s="4"/>
      <c r="B41" s="13" t="s">
        <v>81</v>
      </c>
      <c r="C41" s="53"/>
      <c r="D41" s="53">
        <v>3114.6</v>
      </c>
      <c r="E41" s="80">
        <v>167.051</v>
      </c>
      <c r="F41" s="78">
        <f>D41+E41</f>
        <v>3281.651</v>
      </c>
      <c r="G41" s="53"/>
      <c r="H41" s="39"/>
      <c r="I41" s="54"/>
      <c r="J41" s="54"/>
      <c r="K41" s="39"/>
      <c r="L41" s="43">
        <f t="shared" si="4"/>
        <v>0</v>
      </c>
    </row>
    <row r="42" spans="1:12" ht="32.25" customHeight="1">
      <c r="A42" s="4"/>
      <c r="B42" s="13" t="s">
        <v>103</v>
      </c>
      <c r="C42" s="53">
        <v>38.5</v>
      </c>
      <c r="D42" s="53">
        <v>38.5</v>
      </c>
      <c r="E42" s="53"/>
      <c r="F42" s="78">
        <f>D42+E42</f>
        <v>38.5</v>
      </c>
      <c r="G42" s="53"/>
      <c r="H42" s="39"/>
      <c r="I42" s="42">
        <f>G42+H42</f>
        <v>0</v>
      </c>
      <c r="J42" s="54"/>
      <c r="K42" s="39"/>
      <c r="L42" s="43">
        <f t="shared" si="4"/>
        <v>0</v>
      </c>
    </row>
    <row r="43" spans="1:12" ht="17.25" customHeight="1">
      <c r="A43" s="4"/>
      <c r="B43" s="17" t="s">
        <v>22</v>
      </c>
      <c r="C43" s="55">
        <f>C7+C36</f>
        <v>26853.6</v>
      </c>
      <c r="D43" s="55">
        <f>D7+D36</f>
        <v>39468.2</v>
      </c>
      <c r="E43" s="82">
        <f>E7+E36</f>
        <v>167.051</v>
      </c>
      <c r="F43" s="79">
        <f>F7+F36</f>
        <v>39635.251000000004</v>
      </c>
      <c r="G43" s="55">
        <f aca="true" t="shared" si="5" ref="G43:L43">G7+G36</f>
        <v>24447.1</v>
      </c>
      <c r="H43" s="55">
        <f t="shared" si="5"/>
        <v>0</v>
      </c>
      <c r="I43" s="57">
        <f t="shared" si="5"/>
        <v>24447.1</v>
      </c>
      <c r="J43" s="57">
        <f t="shared" si="5"/>
        <v>26225.8</v>
      </c>
      <c r="K43" s="57">
        <f t="shared" si="5"/>
        <v>0</v>
      </c>
      <c r="L43" s="58">
        <f t="shared" si="5"/>
        <v>26225.8</v>
      </c>
    </row>
    <row r="44" spans="1:12" ht="63.75" customHeight="1">
      <c r="A44" s="16"/>
      <c r="B44" s="67" t="s">
        <v>23</v>
      </c>
      <c r="C44" s="62" t="s">
        <v>88</v>
      </c>
      <c r="D44" s="63" t="s">
        <v>89</v>
      </c>
      <c r="E44" s="62" t="s">
        <v>24</v>
      </c>
      <c r="F44" s="30" t="s">
        <v>1</v>
      </c>
      <c r="G44" s="64" t="s">
        <v>77</v>
      </c>
      <c r="H44" s="65" t="s">
        <v>90</v>
      </c>
      <c r="I44" s="65" t="s">
        <v>91</v>
      </c>
      <c r="J44" s="66" t="s">
        <v>86</v>
      </c>
      <c r="K44" s="65" t="s">
        <v>92</v>
      </c>
      <c r="L44" s="65" t="s">
        <v>93</v>
      </c>
    </row>
    <row r="45" spans="1:12" ht="12.75">
      <c r="A45" s="19" t="s">
        <v>25</v>
      </c>
      <c r="B45" s="20" t="s">
        <v>26</v>
      </c>
      <c r="C45" s="55">
        <f aca="true" t="shared" si="6" ref="C45:L45">C46+C48+C47</f>
        <v>7287.7</v>
      </c>
      <c r="D45" s="55">
        <f t="shared" si="6"/>
        <v>8948.8</v>
      </c>
      <c r="E45" s="55">
        <f t="shared" si="6"/>
        <v>547.4361</v>
      </c>
      <c r="F45" s="56">
        <f t="shared" si="6"/>
        <v>9496.2361</v>
      </c>
      <c r="G45" s="55">
        <f t="shared" si="6"/>
        <v>7766.7</v>
      </c>
      <c r="H45" s="55">
        <f t="shared" si="6"/>
        <v>0</v>
      </c>
      <c r="I45" s="55">
        <f t="shared" si="6"/>
        <v>7766.7</v>
      </c>
      <c r="J45" s="55">
        <f t="shared" si="6"/>
        <v>8311.7</v>
      </c>
      <c r="K45" s="55">
        <f t="shared" si="6"/>
        <v>0</v>
      </c>
      <c r="L45" s="55">
        <f t="shared" si="6"/>
        <v>8311.7</v>
      </c>
    </row>
    <row r="46" spans="1:12" ht="12.75">
      <c r="A46" s="21" t="s">
        <v>27</v>
      </c>
      <c r="B46" s="16" t="s">
        <v>28</v>
      </c>
      <c r="C46" s="53">
        <v>6514.7</v>
      </c>
      <c r="D46" s="53">
        <v>7607.3</v>
      </c>
      <c r="E46" s="53">
        <v>559.1611</v>
      </c>
      <c r="F46" s="78">
        <f aca="true" t="shared" si="7" ref="F46:F52">D46+E46</f>
        <v>8166.4611</v>
      </c>
      <c r="G46" s="53">
        <v>6514.7</v>
      </c>
      <c r="H46" s="39"/>
      <c r="I46" s="39">
        <f>G46+H46</f>
        <v>6514.7</v>
      </c>
      <c r="J46" s="53">
        <v>6514.7</v>
      </c>
      <c r="K46" s="39"/>
      <c r="L46" s="39">
        <f>J46+K46</f>
        <v>6514.7</v>
      </c>
    </row>
    <row r="47" spans="1:12" ht="12.75">
      <c r="A47" s="21" t="s">
        <v>29</v>
      </c>
      <c r="B47" s="16" t="s">
        <v>30</v>
      </c>
      <c r="C47" s="53">
        <v>50</v>
      </c>
      <c r="D47" s="53">
        <v>50</v>
      </c>
      <c r="E47" s="53">
        <v>-50</v>
      </c>
      <c r="F47" s="78">
        <f t="shared" si="7"/>
        <v>0</v>
      </c>
      <c r="G47" s="53">
        <v>50</v>
      </c>
      <c r="H47" s="39"/>
      <c r="I47" s="39">
        <f aca="true" t="shared" si="8" ref="I47:I52">G47+H47</f>
        <v>50</v>
      </c>
      <c r="J47" s="53">
        <v>50</v>
      </c>
      <c r="K47" s="39"/>
      <c r="L47" s="39">
        <f aca="true" t="shared" si="9" ref="L47:L52">J47+K47</f>
        <v>50</v>
      </c>
    </row>
    <row r="48" spans="1:12" ht="12.75">
      <c r="A48" s="21" t="s">
        <v>31</v>
      </c>
      <c r="B48" s="16" t="s">
        <v>32</v>
      </c>
      <c r="C48" s="53">
        <v>723</v>
      </c>
      <c r="D48" s="80">
        <v>1291.5</v>
      </c>
      <c r="E48" s="53">
        <v>38.275</v>
      </c>
      <c r="F48" s="78">
        <f t="shared" si="7"/>
        <v>1329.775</v>
      </c>
      <c r="G48" s="53">
        <v>1202</v>
      </c>
      <c r="H48" s="39"/>
      <c r="I48" s="39">
        <f t="shared" si="8"/>
        <v>1202</v>
      </c>
      <c r="J48" s="53">
        <v>1747</v>
      </c>
      <c r="K48" s="39"/>
      <c r="L48" s="39">
        <f t="shared" si="9"/>
        <v>1747</v>
      </c>
    </row>
    <row r="49" spans="1:12" ht="12.75">
      <c r="A49" s="21" t="s">
        <v>33</v>
      </c>
      <c r="B49" s="20" t="s">
        <v>34</v>
      </c>
      <c r="C49" s="55">
        <f aca="true" t="shared" si="10" ref="C49:L49">C50</f>
        <v>456.2</v>
      </c>
      <c r="D49" s="55">
        <f t="shared" si="10"/>
        <v>456.2</v>
      </c>
      <c r="E49" s="55">
        <f t="shared" si="10"/>
        <v>0</v>
      </c>
      <c r="F49" s="56">
        <f t="shared" si="10"/>
        <v>456.2</v>
      </c>
      <c r="G49" s="55">
        <f t="shared" si="10"/>
        <v>468</v>
      </c>
      <c r="H49" s="55">
        <f t="shared" si="10"/>
        <v>0</v>
      </c>
      <c r="I49" s="56">
        <f t="shared" si="10"/>
        <v>468</v>
      </c>
      <c r="J49" s="55">
        <f t="shared" si="10"/>
        <v>485.3</v>
      </c>
      <c r="K49" s="55">
        <f t="shared" si="10"/>
        <v>0</v>
      </c>
      <c r="L49" s="58">
        <f t="shared" si="10"/>
        <v>485.3</v>
      </c>
    </row>
    <row r="50" spans="1:12" ht="15" customHeight="1">
      <c r="A50" s="21" t="s">
        <v>35</v>
      </c>
      <c r="B50" s="18" t="s">
        <v>36</v>
      </c>
      <c r="C50" s="53">
        <v>456.2</v>
      </c>
      <c r="D50" s="53">
        <v>456.2</v>
      </c>
      <c r="E50" s="53"/>
      <c r="F50" s="78">
        <f t="shared" si="7"/>
        <v>456.2</v>
      </c>
      <c r="G50" s="53">
        <v>468</v>
      </c>
      <c r="H50" s="39"/>
      <c r="I50" s="39">
        <f t="shared" si="8"/>
        <v>468</v>
      </c>
      <c r="J50" s="53">
        <v>485.3</v>
      </c>
      <c r="K50" s="39"/>
      <c r="L50" s="39">
        <f t="shared" si="9"/>
        <v>485.3</v>
      </c>
    </row>
    <row r="51" spans="1:12" ht="25.5">
      <c r="A51" s="19" t="s">
        <v>37</v>
      </c>
      <c r="B51" s="22" t="s">
        <v>38</v>
      </c>
      <c r="C51" s="55">
        <f>C52+C53</f>
        <v>100</v>
      </c>
      <c r="D51" s="55">
        <f>D52+D53</f>
        <v>250</v>
      </c>
      <c r="E51" s="55">
        <f>E52+E53</f>
        <v>-143.593</v>
      </c>
      <c r="F51" s="56">
        <f>F52+F53</f>
        <v>106.40700000000001</v>
      </c>
      <c r="G51" s="55">
        <f>G52+G53</f>
        <v>100</v>
      </c>
      <c r="H51" s="39"/>
      <c r="I51" s="56">
        <f>I52+I53</f>
        <v>100</v>
      </c>
      <c r="J51" s="55">
        <f>J52+J53</f>
        <v>100</v>
      </c>
      <c r="K51" s="55">
        <f>K52+K53</f>
        <v>0</v>
      </c>
      <c r="L51" s="58">
        <f>L52+L53</f>
        <v>100</v>
      </c>
    </row>
    <row r="52" spans="1:12" ht="12" customHeight="1">
      <c r="A52" s="21" t="s">
        <v>40</v>
      </c>
      <c r="B52" s="16" t="s">
        <v>39</v>
      </c>
      <c r="C52" s="53">
        <v>100</v>
      </c>
      <c r="D52" s="53">
        <v>250</v>
      </c>
      <c r="E52" s="53">
        <v>-143.593</v>
      </c>
      <c r="F52" s="78">
        <f t="shared" si="7"/>
        <v>106.40700000000001</v>
      </c>
      <c r="G52" s="53">
        <v>100</v>
      </c>
      <c r="H52" s="39"/>
      <c r="I52" s="39">
        <f t="shared" si="8"/>
        <v>100</v>
      </c>
      <c r="J52" s="53">
        <v>100</v>
      </c>
      <c r="K52" s="39"/>
      <c r="L52" s="39">
        <f t="shared" si="9"/>
        <v>100</v>
      </c>
    </row>
    <row r="53" spans="1:12" ht="12.75" hidden="1">
      <c r="A53" s="21" t="s">
        <v>40</v>
      </c>
      <c r="B53" s="16" t="s">
        <v>41</v>
      </c>
      <c r="C53" s="53"/>
      <c r="D53" s="53"/>
      <c r="E53" s="53"/>
      <c r="F53" s="54"/>
      <c r="G53" s="53"/>
      <c r="H53" s="39"/>
      <c r="I53" s="39"/>
      <c r="J53" s="53"/>
      <c r="K53" s="39"/>
      <c r="L53" s="39"/>
    </row>
    <row r="54" spans="1:12" ht="12.75">
      <c r="A54" s="19" t="s">
        <v>42</v>
      </c>
      <c r="B54" s="20" t="s">
        <v>43</v>
      </c>
      <c r="C54" s="55">
        <f>C55+C56</f>
        <v>7717.4</v>
      </c>
      <c r="D54" s="55">
        <f>D55+D56</f>
        <v>17771.370000000003</v>
      </c>
      <c r="E54" s="55">
        <f>E55+E56</f>
        <v>-151.93553999999995</v>
      </c>
      <c r="F54" s="55">
        <f>F55+F56</f>
        <v>17619.43446</v>
      </c>
      <c r="G54" s="55">
        <f>G55+G56</f>
        <v>4616</v>
      </c>
      <c r="H54" s="55">
        <f>H55</f>
        <v>0</v>
      </c>
      <c r="I54" s="55">
        <f>I55+I56</f>
        <v>4616</v>
      </c>
      <c r="J54" s="55">
        <f>J55+J56</f>
        <v>5195.6</v>
      </c>
      <c r="K54" s="55">
        <f>K55</f>
        <v>0</v>
      </c>
      <c r="L54" s="55">
        <f>L55+L56</f>
        <v>5195.6</v>
      </c>
    </row>
    <row r="55" spans="1:12" ht="12.75">
      <c r="A55" s="21" t="s">
        <v>44</v>
      </c>
      <c r="B55" s="16" t="s">
        <v>45</v>
      </c>
      <c r="C55" s="53">
        <v>7367.4</v>
      </c>
      <c r="D55" s="53">
        <v>16326.37</v>
      </c>
      <c r="E55" s="53">
        <v>708.56446</v>
      </c>
      <c r="F55" s="78">
        <f>D55+E55</f>
        <v>17034.93446</v>
      </c>
      <c r="G55" s="53">
        <v>4266</v>
      </c>
      <c r="H55" s="39"/>
      <c r="I55" s="39">
        <f>G55+H55</f>
        <v>4266</v>
      </c>
      <c r="J55" s="53">
        <v>4845.6</v>
      </c>
      <c r="K55" s="39"/>
      <c r="L55" s="39">
        <f>J55+K55</f>
        <v>4845.6</v>
      </c>
    </row>
    <row r="56" spans="1:12" ht="12.75">
      <c r="A56" s="21" t="s">
        <v>72</v>
      </c>
      <c r="B56" s="16" t="s">
        <v>73</v>
      </c>
      <c r="C56" s="53">
        <v>350</v>
      </c>
      <c r="D56" s="53">
        <v>1445</v>
      </c>
      <c r="E56" s="53">
        <v>-860.5</v>
      </c>
      <c r="F56" s="78">
        <f>D56+E56</f>
        <v>584.5</v>
      </c>
      <c r="G56" s="53">
        <v>350</v>
      </c>
      <c r="H56" s="73"/>
      <c r="I56" s="39">
        <f>G56+H56</f>
        <v>350</v>
      </c>
      <c r="J56" s="53">
        <v>350</v>
      </c>
      <c r="K56" s="73"/>
      <c r="L56" s="39">
        <f>J56+K56</f>
        <v>350</v>
      </c>
    </row>
    <row r="57" spans="1:12" ht="12.75">
      <c r="A57" s="19" t="s">
        <v>46</v>
      </c>
      <c r="B57" s="20" t="s">
        <v>47</v>
      </c>
      <c r="C57" s="55">
        <f aca="true" t="shared" si="11" ref="C57:L57">C58+C59+C60</f>
        <v>9749.5</v>
      </c>
      <c r="D57" s="55">
        <f t="shared" si="11"/>
        <v>10494.33</v>
      </c>
      <c r="E57" s="55">
        <f t="shared" si="11"/>
        <v>-91.80237</v>
      </c>
      <c r="F57" s="56">
        <f>F58+F59+F60</f>
        <v>10402.52763</v>
      </c>
      <c r="G57" s="55">
        <f t="shared" si="11"/>
        <v>10353.6</v>
      </c>
      <c r="H57" s="55">
        <f t="shared" si="11"/>
        <v>30</v>
      </c>
      <c r="I57" s="56">
        <f t="shared" si="11"/>
        <v>10383.6</v>
      </c>
      <c r="J57" s="55">
        <f t="shared" si="11"/>
        <v>10990.4</v>
      </c>
      <c r="K57" s="55">
        <f t="shared" si="11"/>
        <v>0</v>
      </c>
      <c r="L57" s="58">
        <f t="shared" si="11"/>
        <v>10990.4</v>
      </c>
    </row>
    <row r="58" spans="1:12" ht="12.75">
      <c r="A58" s="21" t="s">
        <v>48</v>
      </c>
      <c r="B58" s="16" t="s">
        <v>49</v>
      </c>
      <c r="C58" s="53">
        <v>120</v>
      </c>
      <c r="D58" s="53">
        <v>366.7</v>
      </c>
      <c r="E58" s="53">
        <v>-9.11573</v>
      </c>
      <c r="F58" s="78">
        <f>D58+E58</f>
        <v>357.58427</v>
      </c>
      <c r="G58" s="53">
        <v>120</v>
      </c>
      <c r="H58" s="39"/>
      <c r="I58" s="39">
        <f>G58+H58</f>
        <v>120</v>
      </c>
      <c r="J58" s="53">
        <v>120</v>
      </c>
      <c r="K58" s="39"/>
      <c r="L58" s="39">
        <f>J58+K58</f>
        <v>120</v>
      </c>
    </row>
    <row r="59" spans="1:12" ht="12.75">
      <c r="A59" s="21" t="s">
        <v>50</v>
      </c>
      <c r="B59" s="16" t="s">
        <v>51</v>
      </c>
      <c r="C59" s="53">
        <v>1473</v>
      </c>
      <c r="D59" s="53">
        <v>826.3</v>
      </c>
      <c r="E59" s="53">
        <v>-477.98</v>
      </c>
      <c r="F59" s="78">
        <f>D59+E59</f>
        <v>348.31999999999994</v>
      </c>
      <c r="G59" s="53">
        <v>1330.4</v>
      </c>
      <c r="H59" s="39"/>
      <c r="I59" s="39">
        <f>G59+H59</f>
        <v>1330.4</v>
      </c>
      <c r="J59" s="53">
        <v>473</v>
      </c>
      <c r="K59" s="39"/>
      <c r="L59" s="39">
        <f>J59+K59</f>
        <v>473</v>
      </c>
    </row>
    <row r="60" spans="1:12" ht="12.75">
      <c r="A60" s="21" t="s">
        <v>52</v>
      </c>
      <c r="B60" s="16" t="s">
        <v>53</v>
      </c>
      <c r="C60" s="53">
        <v>8156.5</v>
      </c>
      <c r="D60" s="53">
        <v>9301.33</v>
      </c>
      <c r="E60" s="53">
        <v>395.29336</v>
      </c>
      <c r="F60" s="78">
        <f>D60+E60</f>
        <v>9696.62336</v>
      </c>
      <c r="G60" s="53">
        <v>8903.2</v>
      </c>
      <c r="H60" s="39">
        <v>30</v>
      </c>
      <c r="I60" s="39">
        <f>G60+H60</f>
        <v>8933.2</v>
      </c>
      <c r="J60" s="53">
        <v>10397.4</v>
      </c>
      <c r="K60" s="39"/>
      <c r="L60" s="39">
        <f>J60+K60</f>
        <v>10397.4</v>
      </c>
    </row>
    <row r="61" spans="1:12" ht="12.75">
      <c r="A61" s="19" t="s">
        <v>54</v>
      </c>
      <c r="B61" s="20" t="s">
        <v>55</v>
      </c>
      <c r="C61" s="55">
        <f aca="true" t="shared" si="12" ref="C61:H61">C62</f>
        <v>400</v>
      </c>
      <c r="D61" s="55">
        <f t="shared" si="12"/>
        <v>400</v>
      </c>
      <c r="E61" s="55">
        <f t="shared" si="12"/>
        <v>-22.92449</v>
      </c>
      <c r="F61" s="59">
        <f t="shared" si="12"/>
        <v>377.07551</v>
      </c>
      <c r="G61" s="55">
        <f t="shared" si="12"/>
        <v>0</v>
      </c>
      <c r="H61" s="55">
        <f t="shared" si="12"/>
        <v>0</v>
      </c>
      <c r="I61" s="74">
        <f>G61+H61</f>
        <v>0</v>
      </c>
      <c r="J61" s="55">
        <f>J62</f>
        <v>0</v>
      </c>
      <c r="K61" s="39"/>
      <c r="L61" s="39"/>
    </row>
    <row r="62" spans="1:12" ht="12.75">
      <c r="A62" s="21" t="s">
        <v>78</v>
      </c>
      <c r="B62" s="16" t="s">
        <v>71</v>
      </c>
      <c r="C62" s="53">
        <v>400</v>
      </c>
      <c r="D62" s="53">
        <v>400</v>
      </c>
      <c r="E62" s="53">
        <v>-22.92449</v>
      </c>
      <c r="F62" s="78">
        <f>D62+E62</f>
        <v>377.07551</v>
      </c>
      <c r="G62" s="53"/>
      <c r="H62" s="39"/>
      <c r="I62" s="39">
        <f>G62+H62</f>
        <v>0</v>
      </c>
      <c r="J62" s="53"/>
      <c r="K62" s="39"/>
      <c r="L62" s="39"/>
    </row>
    <row r="63" spans="1:12" ht="12.75" hidden="1">
      <c r="A63" s="19" t="s">
        <v>56</v>
      </c>
      <c r="B63" s="22" t="s">
        <v>57</v>
      </c>
      <c r="C63" s="55">
        <f>C64</f>
        <v>0</v>
      </c>
      <c r="D63" s="55">
        <f>D64</f>
        <v>0</v>
      </c>
      <c r="E63" s="55">
        <f>E64</f>
        <v>0</v>
      </c>
      <c r="F63" s="56">
        <f>F64</f>
        <v>0</v>
      </c>
      <c r="G63" s="55">
        <f>G64</f>
        <v>0</v>
      </c>
      <c r="H63" s="39"/>
      <c r="I63" s="39"/>
      <c r="J63" s="55">
        <f>J64</f>
        <v>0</v>
      </c>
      <c r="K63" s="39"/>
      <c r="L63" s="39"/>
    </row>
    <row r="64" spans="1:12" ht="12.75" hidden="1">
      <c r="A64" s="21" t="s">
        <v>58</v>
      </c>
      <c r="B64" s="16" t="s">
        <v>59</v>
      </c>
      <c r="C64" s="53"/>
      <c r="D64" s="53"/>
      <c r="E64" s="53"/>
      <c r="F64" s="59">
        <f>D64+E64</f>
        <v>0</v>
      </c>
      <c r="G64" s="53"/>
      <c r="H64" s="39"/>
      <c r="I64" s="39"/>
      <c r="J64" s="53"/>
      <c r="K64" s="39"/>
      <c r="L64" s="39"/>
    </row>
    <row r="65" spans="1:12" ht="12.75">
      <c r="A65" s="19" t="s">
        <v>60</v>
      </c>
      <c r="B65" s="20" t="s">
        <v>61</v>
      </c>
      <c r="C65" s="55">
        <f aca="true" t="shared" si="13" ref="C65:L65">C66</f>
        <v>778</v>
      </c>
      <c r="D65" s="55">
        <f t="shared" si="13"/>
        <v>972.488</v>
      </c>
      <c r="E65" s="55">
        <f t="shared" si="13"/>
        <v>0</v>
      </c>
      <c r="F65" s="56">
        <f t="shared" si="13"/>
        <v>972.488</v>
      </c>
      <c r="G65" s="55">
        <f t="shared" si="13"/>
        <v>778</v>
      </c>
      <c r="H65" s="55">
        <f t="shared" si="13"/>
        <v>0</v>
      </c>
      <c r="I65" s="56">
        <f t="shared" si="13"/>
        <v>778</v>
      </c>
      <c r="J65" s="55">
        <f t="shared" si="13"/>
        <v>778</v>
      </c>
      <c r="K65" s="55">
        <f t="shared" si="13"/>
        <v>0</v>
      </c>
      <c r="L65" s="58">
        <f t="shared" si="13"/>
        <v>778</v>
      </c>
    </row>
    <row r="66" spans="1:12" ht="12.75">
      <c r="A66" s="21" t="s">
        <v>62</v>
      </c>
      <c r="B66" s="16" t="s">
        <v>63</v>
      </c>
      <c r="C66" s="53">
        <v>778</v>
      </c>
      <c r="D66" s="53">
        <v>972.488</v>
      </c>
      <c r="E66" s="53"/>
      <c r="F66" s="78">
        <f>D66+E66</f>
        <v>972.488</v>
      </c>
      <c r="G66" s="53">
        <v>778</v>
      </c>
      <c r="H66" s="39"/>
      <c r="I66" s="39">
        <f>G66+H66</f>
        <v>778</v>
      </c>
      <c r="J66" s="53">
        <v>778</v>
      </c>
      <c r="K66" s="39"/>
      <c r="L66" s="39">
        <f>J66+K66</f>
        <v>778</v>
      </c>
    </row>
    <row r="67" spans="1:12" ht="12.75">
      <c r="A67" s="19" t="s">
        <v>67</v>
      </c>
      <c r="B67" s="32" t="s">
        <v>68</v>
      </c>
      <c r="C67" s="69">
        <f>C68+C69</f>
        <v>364.8</v>
      </c>
      <c r="D67" s="69">
        <f>D68+D69</f>
        <v>364.8</v>
      </c>
      <c r="E67" s="69"/>
      <c r="F67" s="69">
        <f>F68+F69</f>
        <v>394.68677</v>
      </c>
      <c r="G67" s="69">
        <f aca="true" t="shared" si="14" ref="G67:L67">G68</f>
        <v>364.8</v>
      </c>
      <c r="H67" s="69">
        <f t="shared" si="14"/>
        <v>0</v>
      </c>
      <c r="I67" s="69">
        <f t="shared" si="14"/>
        <v>364.8</v>
      </c>
      <c r="J67" s="69">
        <f t="shared" si="14"/>
        <v>364.8</v>
      </c>
      <c r="K67" s="69">
        <f t="shared" si="14"/>
        <v>0</v>
      </c>
      <c r="L67" s="69">
        <f t="shared" si="14"/>
        <v>364.8</v>
      </c>
    </row>
    <row r="68" spans="1:12" ht="12.75">
      <c r="A68" s="21" t="s">
        <v>69</v>
      </c>
      <c r="B68" s="68" t="s">
        <v>70</v>
      </c>
      <c r="C68" s="69">
        <v>364.8</v>
      </c>
      <c r="D68" s="69">
        <v>364.8</v>
      </c>
      <c r="E68" s="69">
        <v>29.88677</v>
      </c>
      <c r="F68" s="78">
        <f>D68+E68</f>
        <v>394.68677</v>
      </c>
      <c r="G68" s="70">
        <v>364.8</v>
      </c>
      <c r="H68" s="39"/>
      <c r="I68" s="39">
        <f>G68+H68</f>
        <v>364.8</v>
      </c>
      <c r="J68" s="72">
        <v>364.8</v>
      </c>
      <c r="K68" s="39"/>
      <c r="L68" s="39">
        <f>J68+K68</f>
        <v>364.8</v>
      </c>
    </row>
    <row r="69" spans="1:12" ht="12.75">
      <c r="A69" s="21" t="s">
        <v>74</v>
      </c>
      <c r="B69" s="68" t="s">
        <v>75</v>
      </c>
      <c r="C69" s="69"/>
      <c r="D69" s="69"/>
      <c r="E69" s="69"/>
      <c r="F69" s="78">
        <f>D69+E69</f>
        <v>0</v>
      </c>
      <c r="G69" s="70"/>
      <c r="H69" s="73"/>
      <c r="I69" s="73"/>
      <c r="J69" s="72"/>
      <c r="K69" s="73"/>
      <c r="L69" s="73"/>
    </row>
    <row r="70" spans="1:12" ht="12.75">
      <c r="A70" s="20"/>
      <c r="B70" s="32" t="s">
        <v>64</v>
      </c>
      <c r="C70" s="60">
        <f aca="true" t="shared" si="15" ref="C70:L70">C45+C49+C51+C54+C57+C61+C63+C65+C67</f>
        <v>26853.6</v>
      </c>
      <c r="D70" s="60">
        <f t="shared" si="15"/>
        <v>39657.988000000005</v>
      </c>
      <c r="E70" s="60">
        <f t="shared" si="15"/>
        <v>137.18070000000012</v>
      </c>
      <c r="F70" s="60">
        <f>F45+F49+F51+F54+F57+F61+F63+F65+F67</f>
        <v>39825.05547</v>
      </c>
      <c r="G70" s="60">
        <f t="shared" si="15"/>
        <v>24447.100000000002</v>
      </c>
      <c r="H70" s="71">
        <f t="shared" si="15"/>
        <v>30</v>
      </c>
      <c r="I70" s="71">
        <f t="shared" si="15"/>
        <v>24477.100000000002</v>
      </c>
      <c r="J70" s="60">
        <f t="shared" si="15"/>
        <v>26225.8</v>
      </c>
      <c r="K70" s="71">
        <f t="shared" si="15"/>
        <v>0</v>
      </c>
      <c r="L70" s="71">
        <f t="shared" si="15"/>
        <v>26225.8</v>
      </c>
    </row>
    <row r="71" spans="1:12" ht="19.5" customHeight="1">
      <c r="A71" s="1"/>
      <c r="B71" s="25" t="s">
        <v>65</v>
      </c>
      <c r="C71" s="61">
        <f>C43-C70</f>
        <v>0</v>
      </c>
      <c r="D71" s="58">
        <f>D43-D70</f>
        <v>-189.78800000000774</v>
      </c>
      <c r="E71" s="61"/>
      <c r="F71" s="81">
        <f aca="true" t="shared" si="16" ref="F71:K71">F43-F70</f>
        <v>-189.8044699999955</v>
      </c>
      <c r="G71" s="58">
        <f t="shared" si="16"/>
        <v>0</v>
      </c>
      <c r="H71" s="58">
        <f t="shared" si="16"/>
        <v>-30</v>
      </c>
      <c r="I71" s="58">
        <f t="shared" si="16"/>
        <v>-30.000000000003638</v>
      </c>
      <c r="J71" s="58">
        <f t="shared" si="16"/>
        <v>0</v>
      </c>
      <c r="K71" s="58">
        <f t="shared" si="16"/>
        <v>0</v>
      </c>
      <c r="L71" s="58">
        <v>0</v>
      </c>
    </row>
    <row r="72" ht="12.75">
      <c r="L72" s="26" t="s">
        <v>66</v>
      </c>
    </row>
  </sheetData>
  <sheetProtection selectLockedCells="1" selectUnlockedCells="1"/>
  <mergeCells count="9">
    <mergeCell ref="J5:L5"/>
    <mergeCell ref="C5:F5"/>
    <mergeCell ref="B1:F1"/>
    <mergeCell ref="A2:F2"/>
    <mergeCell ref="A5:A6"/>
    <mergeCell ref="B5:B6"/>
    <mergeCell ref="G5:I5"/>
    <mergeCell ref="B3:L3"/>
    <mergeCell ref="B4:L4"/>
  </mergeCells>
  <printOptions/>
  <pageMargins left="0.9448818897637796" right="0.7874015748031497" top="0.1968503937007874" bottom="0.2362204724409449" header="0.31" footer="0.31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2020-12-23T14:36:23Z</cp:lastPrinted>
  <dcterms:modified xsi:type="dcterms:W3CDTF">2022-12-29T09:04:40Z</dcterms:modified>
  <cp:category/>
  <cp:version/>
  <cp:contentType/>
  <cp:contentStatus/>
</cp:coreProperties>
</file>